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05" windowWidth="9135" windowHeight="4650" tabRatio="562" activeTab="3"/>
  </bookViews>
  <sheets>
    <sheet name="ENE" sheetId="12" r:id="rId1"/>
    <sheet name="FEB" sheetId="11" r:id="rId2"/>
    <sheet name="MAR" sheetId="14" r:id="rId3"/>
    <sheet name="ABRIL" sheetId="15" r:id="rId4"/>
  </sheets>
  <calcPr calcId="144525"/>
</workbook>
</file>

<file path=xl/calcChain.xml><?xml version="1.0" encoding="utf-8"?>
<calcChain xmlns="http://schemas.openxmlformats.org/spreadsheetml/2006/main">
  <c r="Q20" i="15" l="1"/>
  <c r="N20" i="15"/>
  <c r="E19" i="15"/>
  <c r="R19" i="15" s="1"/>
  <c r="E18" i="15"/>
  <c r="R18" i="15" s="1"/>
  <c r="E17" i="15"/>
  <c r="R17" i="15" s="1"/>
  <c r="E16" i="15"/>
  <c r="R16" i="15" s="1"/>
  <c r="E15" i="15"/>
  <c r="R15" i="15" s="1"/>
  <c r="E14" i="15"/>
  <c r="R14" i="15" s="1"/>
  <c r="E13" i="15"/>
  <c r="R13" i="15" s="1"/>
  <c r="I12" i="15"/>
  <c r="I20" i="15" s="1"/>
  <c r="E12" i="15"/>
  <c r="E20" i="15" s="1"/>
  <c r="F12" i="15" l="1"/>
  <c r="G12" i="15"/>
  <c r="K12" i="15"/>
  <c r="K20" i="15" s="1"/>
  <c r="M12" i="15"/>
  <c r="M20" i="15" s="1"/>
  <c r="O12" i="15"/>
  <c r="O20" i="15" s="1"/>
  <c r="P12" i="15"/>
  <c r="P20" i="15" s="1"/>
  <c r="R21" i="15" s="1"/>
  <c r="R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E19" i="14"/>
  <c r="E18" i="14"/>
  <c r="E17" i="14"/>
  <c r="E16" i="14"/>
  <c r="E15" i="14"/>
  <c r="E14" i="14"/>
  <c r="E13" i="14"/>
  <c r="E12" i="14"/>
  <c r="E20" i="14" s="1"/>
  <c r="G20" i="15" l="1"/>
  <c r="F20" i="15"/>
  <c r="E22" i="12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<sst xmlns="http://schemas.openxmlformats.org/spreadsheetml/2006/main" count="126" uniqueCount="47">
  <si>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</si>
  <si>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</si>
  <si>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</si>
  <si>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</si>
  <si>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</si>
  <si>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</si>
  <si>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</si>
  <si>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</si>
  <si>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</si>
  <si>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</si>
  <si>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</si>
  <si>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</si>
  <si>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</si>
  <si>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</si>
  <si>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</si>
  <si>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</si>
  <si>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</si>
  <si>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</si>
  <si>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</si>
  <si>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</si>
  <si>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</si>
  <si>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</si>
  <si>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</si>
  <si>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</si>
  <si>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</si>
  <si>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</si>
  <si>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</si>
  <si>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</si>
  <si>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</si>
  <si>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</si>
  <si>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A.CH.S.</t>
  </si>
  <si>
    <t>TOTAL
DECRETO</t>
  </si>
  <si>
    <t>APV</t>
  </si>
  <si>
    <t>PREVISION</t>
  </si>
  <si>
    <t>SALUD</t>
  </si>
  <si>
    <t>SIS</t>
  </si>
  <si>
    <t>TOTAL
DESCTOS
PREVIS.</t>
  </si>
  <si>
    <t>OTROS
DCTOS.</t>
  </si>
  <si>
    <t>TOTAL
A PAGAR</t>
  </si>
  <si>
    <t>CUOTAS 
OTROS
DSCTOS.</t>
  </si>
  <si>
    <t>Institucion</t>
  </si>
  <si>
    <t>Valor</t>
  </si>
  <si>
    <t>Ahorro</t>
  </si>
  <si>
    <t>SURA</t>
  </si>
  <si>
    <t>Afp Capital</t>
  </si>
  <si>
    <t>Fonasa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</si>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</sst>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topLeftCell="A4"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46" t="s">
        <v>18</v>
      </c>
      <c r="B4" s="46"/>
      <c r="C4" s="46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47">
        <v>41670</v>
      </c>
      <c r="B6" s="47"/>
      <c r="C6" s="47"/>
      <c r="D6" s="47"/>
      <c r="E6" s="47"/>
    </row>
    <row r="7" spans="1:5" s="15" customFormat="1" ht="16.5" customHeight="1" x14ac:dyDescent="0.25">
      <c r="A7" s="48" t="s">
        <v>26</v>
      </c>
      <c r="B7" s="48"/>
      <c r="C7" s="48"/>
      <c r="D7" s="48"/>
      <c r="E7" s="48"/>
    </row>
    <row r="8" spans="1:5" s="15" customFormat="1" ht="16.5" customHeight="1" x14ac:dyDescent="0.25">
      <c r="A8" s="49" t="s">
        <v>0</v>
      </c>
      <c r="B8" s="49"/>
      <c r="C8" s="49"/>
      <c r="D8" s="49"/>
      <c r="E8" s="49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50">
        <v>41640</v>
      </c>
      <c r="B10" s="50"/>
      <c r="C10" s="51">
        <v>40635</v>
      </c>
      <c r="D10" s="51"/>
      <c r="E10" s="5"/>
    </row>
    <row r="11" spans="1:5" s="2" customFormat="1" ht="18" customHeight="1" x14ac:dyDescent="0.2">
      <c r="A11" s="56" t="s">
        <v>11</v>
      </c>
      <c r="B11" s="56"/>
      <c r="C11" s="57">
        <v>23435.87</v>
      </c>
      <c r="D11" s="57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58" t="s">
        <v>1</v>
      </c>
      <c r="B13" s="58" t="s">
        <v>2</v>
      </c>
      <c r="C13" s="58" t="s">
        <v>3</v>
      </c>
      <c r="D13" s="60" t="s">
        <v>12</v>
      </c>
      <c r="E13" s="54" t="s">
        <v>17</v>
      </c>
    </row>
    <row r="14" spans="1:5" s="16" customFormat="1" x14ac:dyDescent="0.2">
      <c r="A14" s="59"/>
      <c r="B14" s="59"/>
      <c r="C14" s="59"/>
      <c r="D14" s="61"/>
      <c r="E14" s="55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52" t="s">
        <v>6</v>
      </c>
      <c r="D23" s="53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C23:D23"/>
    <mergeCell ref="E13:E14"/>
    <mergeCell ref="A11:B11"/>
    <mergeCell ref="C11:D11"/>
    <mergeCell ref="A13:A14"/>
    <mergeCell ref="B13:B14"/>
    <mergeCell ref="C13:C14"/>
    <mergeCell ref="D13:D14"/>
    <mergeCell ref="A4:C4"/>
    <mergeCell ref="A6:E6"/>
    <mergeCell ref="A7:E7"/>
    <mergeCell ref="A8:E8"/>
    <mergeCell ref="A10:B10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4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46" t="s">
        <v>18</v>
      </c>
      <c r="B2" s="46"/>
      <c r="C2" s="46"/>
    </row>
    <row r="3" spans="1:5" ht="13.5" customHeight="1" x14ac:dyDescent="0.2">
      <c r="A3" s="14"/>
      <c r="B3" s="14"/>
    </row>
    <row r="4" spans="1:5" s="15" customFormat="1" ht="15" customHeight="1" x14ac:dyDescent="0.25">
      <c r="A4" s="47">
        <v>41698</v>
      </c>
      <c r="B4" s="47"/>
      <c r="C4" s="47"/>
      <c r="D4" s="47"/>
      <c r="E4" s="47"/>
    </row>
    <row r="5" spans="1:5" s="15" customFormat="1" ht="16.5" customHeight="1" x14ac:dyDescent="0.25">
      <c r="A5" s="48" t="s">
        <v>25</v>
      </c>
      <c r="B5" s="48"/>
      <c r="C5" s="48"/>
      <c r="D5" s="48"/>
      <c r="E5" s="48"/>
    </row>
    <row r="6" spans="1:5" s="15" customFormat="1" ht="16.5" customHeight="1" x14ac:dyDescent="0.25">
      <c r="A6" s="49" t="s">
        <v>0</v>
      </c>
      <c r="B6" s="49"/>
      <c r="C6" s="49"/>
      <c r="D6" s="49"/>
      <c r="E6" s="49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50">
        <v>41671</v>
      </c>
      <c r="B8" s="50"/>
      <c r="C8" s="51">
        <v>41181</v>
      </c>
      <c r="D8" s="51"/>
      <c r="E8" s="5"/>
    </row>
    <row r="9" spans="1:5" ht="18" customHeight="1" x14ac:dyDescent="0.2">
      <c r="A9" s="56" t="s">
        <v>11</v>
      </c>
      <c r="B9" s="56"/>
      <c r="C9" s="57">
        <v>23508.46</v>
      </c>
      <c r="D9" s="57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58" t="s">
        <v>1</v>
      </c>
      <c r="B11" s="58" t="s">
        <v>2</v>
      </c>
      <c r="C11" s="58" t="s">
        <v>3</v>
      </c>
      <c r="D11" s="60" t="s">
        <v>12</v>
      </c>
      <c r="E11" s="54" t="s">
        <v>17</v>
      </c>
    </row>
    <row r="12" spans="1:5" s="16" customFormat="1" x14ac:dyDescent="0.2">
      <c r="A12" s="59"/>
      <c r="B12" s="59"/>
      <c r="C12" s="59"/>
      <c r="D12" s="61"/>
      <c r="E12" s="55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52" t="s">
        <v>6</v>
      </c>
      <c r="D21" s="53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A2:C2"/>
    <mergeCell ref="A4:E4"/>
    <mergeCell ref="A5:E5"/>
    <mergeCell ref="A6:E6"/>
    <mergeCell ref="A8:B8"/>
    <mergeCell ref="C8:D8"/>
    <mergeCell ref="C21:D21"/>
    <mergeCell ref="E11:E12"/>
    <mergeCell ref="A9:B9"/>
    <mergeCell ref="C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46" t="s">
        <v>18</v>
      </c>
      <c r="B1" s="46"/>
      <c r="C1" s="46"/>
    </row>
    <row r="2" spans="1:5" ht="13.5" customHeight="1" x14ac:dyDescent="0.2">
      <c r="A2" s="14"/>
      <c r="B2" s="14"/>
    </row>
    <row r="3" spans="1:5" s="15" customFormat="1" ht="15" customHeight="1" x14ac:dyDescent="0.25">
      <c r="A3" s="47">
        <v>41699</v>
      </c>
      <c r="B3" s="47"/>
      <c r="C3" s="47"/>
      <c r="D3" s="47"/>
      <c r="E3" s="47"/>
    </row>
    <row r="4" spans="1:5" s="15" customFormat="1" ht="16.5" customHeight="1" x14ac:dyDescent="0.25">
      <c r="A4" s="48" t="s">
        <v>28</v>
      </c>
      <c r="B4" s="48"/>
      <c r="C4" s="48"/>
      <c r="D4" s="48"/>
      <c r="E4" s="48"/>
    </row>
    <row r="5" spans="1:5" s="15" customFormat="1" ht="16.5" customHeight="1" x14ac:dyDescent="0.25">
      <c r="A5" s="49" t="s">
        <v>0</v>
      </c>
      <c r="B5" s="49"/>
      <c r="C5" s="49"/>
      <c r="D5" s="49"/>
      <c r="E5" s="49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50">
        <v>41699</v>
      </c>
      <c r="B7" s="50"/>
      <c r="C7" s="51">
        <v>41263</v>
      </c>
      <c r="D7" s="51"/>
      <c r="E7" s="5"/>
    </row>
    <row r="8" spans="1:5" ht="18" customHeight="1" x14ac:dyDescent="0.2">
      <c r="A8" s="56" t="s">
        <v>11</v>
      </c>
      <c r="B8" s="56"/>
      <c r="C8" s="57">
        <v>23606.97</v>
      </c>
      <c r="D8" s="57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58" t="s">
        <v>1</v>
      </c>
      <c r="B10" s="58" t="s">
        <v>2</v>
      </c>
      <c r="C10" s="58" t="s">
        <v>3</v>
      </c>
      <c r="D10" s="60" t="s">
        <v>12</v>
      </c>
      <c r="E10" s="54" t="s">
        <v>17</v>
      </c>
    </row>
    <row r="11" spans="1:5" s="16" customFormat="1" x14ac:dyDescent="0.2">
      <c r="A11" s="59"/>
      <c r="B11" s="59"/>
      <c r="C11" s="59"/>
      <c r="D11" s="61"/>
      <c r="E11" s="55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52" t="s">
        <v>6</v>
      </c>
      <c r="D20" s="53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62" t="s">
        <v>27</v>
      </c>
      <c r="B25" s="62"/>
      <c r="C25" s="62"/>
      <c r="D25" s="62"/>
      <c r="E25" s="62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63">
        <v>41729</v>
      </c>
      <c r="B32" s="63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Y21" sqref="Y2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46" t="s">
        <v>18</v>
      </c>
      <c r="B1" s="46"/>
      <c r="C1" s="46"/>
    </row>
    <row r="2" spans="1:19" ht="13.5" customHeight="1" x14ac:dyDescent="0.2">
      <c r="A2" s="14"/>
      <c r="B2" s="14"/>
    </row>
    <row r="3" spans="1:19" s="15" customFormat="1" ht="15" customHeight="1" x14ac:dyDescent="0.25">
      <c r="A3" s="47">
        <v>41730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15" customFormat="1" ht="16.5" customHeight="1" x14ac:dyDescent="0.25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15" customFormat="1" ht="16.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s="1" customFormat="1" ht="12.75" customHeight="1" x14ac:dyDescent="0.3">
      <c r="A6" s="4"/>
      <c r="B6" s="4"/>
      <c r="C6" s="4"/>
      <c r="D6" s="23"/>
      <c r="E6" s="23"/>
      <c r="F6" s="5"/>
      <c r="G6" s="5"/>
    </row>
    <row r="7" spans="1:19" s="1" customFormat="1" ht="18.75" customHeight="1" x14ac:dyDescent="0.2">
      <c r="A7" s="50">
        <v>41730</v>
      </c>
      <c r="B7" s="50"/>
      <c r="C7" s="51">
        <v>41469</v>
      </c>
      <c r="D7" s="51"/>
      <c r="E7" s="5"/>
      <c r="F7" s="35"/>
      <c r="G7" s="5"/>
    </row>
    <row r="8" spans="1:19" ht="18" customHeight="1" x14ac:dyDescent="0.2">
      <c r="A8" s="56" t="s">
        <v>11</v>
      </c>
      <c r="B8" s="56"/>
      <c r="C8" s="57">
        <v>23773.41</v>
      </c>
      <c r="D8" s="57"/>
      <c r="F8" s="36"/>
    </row>
    <row r="9" spans="1:19" ht="13.5" customHeight="1" x14ac:dyDescent="0.2">
      <c r="A9" s="33"/>
      <c r="B9" s="33"/>
      <c r="C9" s="34"/>
      <c r="D9" s="34"/>
    </row>
    <row r="10" spans="1:19" s="16" customFormat="1" x14ac:dyDescent="0.2">
      <c r="A10" s="58" t="s">
        <v>1</v>
      </c>
      <c r="B10" s="58" t="s">
        <v>2</v>
      </c>
      <c r="C10" s="58" t="s">
        <v>3</v>
      </c>
      <c r="D10" s="60" t="s">
        <v>12</v>
      </c>
      <c r="E10" s="54" t="s">
        <v>17</v>
      </c>
      <c r="F10" s="54" t="s">
        <v>30</v>
      </c>
      <c r="G10" s="54" t="s">
        <v>31</v>
      </c>
      <c r="H10" s="67" t="s">
        <v>32</v>
      </c>
      <c r="I10" s="67"/>
      <c r="J10" s="68" t="s">
        <v>33</v>
      </c>
      <c r="K10" s="69"/>
      <c r="L10" s="68" t="s">
        <v>34</v>
      </c>
      <c r="M10" s="69"/>
      <c r="N10" s="37"/>
      <c r="O10" s="64" t="s">
        <v>35</v>
      </c>
      <c r="P10" s="66" t="s">
        <v>36</v>
      </c>
      <c r="Q10" s="54" t="s">
        <v>37</v>
      </c>
      <c r="R10" s="60" t="s">
        <v>38</v>
      </c>
      <c r="S10" s="60" t="s">
        <v>39</v>
      </c>
    </row>
    <row r="11" spans="1:19" s="16" customFormat="1" x14ac:dyDescent="0.2">
      <c r="A11" s="59"/>
      <c r="B11" s="59"/>
      <c r="C11" s="59"/>
      <c r="D11" s="61"/>
      <c r="E11" s="55"/>
      <c r="F11" s="55"/>
      <c r="G11" s="55"/>
      <c r="H11" s="38" t="s">
        <v>40</v>
      </c>
      <c r="I11" s="38" t="s">
        <v>41</v>
      </c>
      <c r="J11" s="38" t="s">
        <v>40</v>
      </c>
      <c r="K11" s="38" t="s">
        <v>41</v>
      </c>
      <c r="L11" s="38" t="s">
        <v>40</v>
      </c>
      <c r="M11" s="38" t="s">
        <v>41</v>
      </c>
      <c r="N11" s="39" t="s">
        <v>42</v>
      </c>
      <c r="O11" s="65"/>
      <c r="P11" s="65"/>
      <c r="Q11" s="55"/>
      <c r="R11" s="61"/>
      <c r="S11" s="61"/>
    </row>
    <row r="12" spans="1:19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646916</v>
      </c>
      <c r="F12" s="9">
        <f>ROUND(E12*1.29%,0)</f>
        <v>8345</v>
      </c>
      <c r="G12" s="20">
        <f>SUM(E12:F12)</f>
        <v>655261</v>
      </c>
      <c r="H12" s="38" t="s">
        <v>43</v>
      </c>
      <c r="I12" s="40">
        <f>ROUND(2.5*$C$8,0)</f>
        <v>59434</v>
      </c>
      <c r="J12" s="40" t="s">
        <v>44</v>
      </c>
      <c r="K12" s="40">
        <f>ROUND($E12*11.44%,0)</f>
        <v>74007</v>
      </c>
      <c r="L12" s="40" t="s">
        <v>45</v>
      </c>
      <c r="M12" s="40">
        <f>ROUND($E12*7%,0)</f>
        <v>45284</v>
      </c>
      <c r="N12" s="40">
        <v>100000</v>
      </c>
      <c r="O12" s="40">
        <f>ROUND($E12*1.26%,0)</f>
        <v>8151</v>
      </c>
      <c r="P12" s="40">
        <f>I12+K12+M12+N12+O12</f>
        <v>286876</v>
      </c>
      <c r="Q12" s="9"/>
      <c r="R12" s="41">
        <f t="shared" ref="R12:R19" si="0">E12-(Q12+P12)</f>
        <v>360040</v>
      </c>
      <c r="S12" s="42"/>
    </row>
    <row r="13" spans="1:19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1">ROUND($C$7*D13,0)</f>
        <v>646916</v>
      </c>
      <c r="F13" s="9">
        <f t="shared" ref="F13:F18" si="2">ROUND(E13*1.29%,0)</f>
        <v>8345</v>
      </c>
      <c r="G13" s="9">
        <f t="shared" ref="G13:G19" si="3">SUM(E13:F13)</f>
        <v>655261</v>
      </c>
      <c r="H13" s="40"/>
      <c r="I13" s="40"/>
      <c r="J13" s="40"/>
      <c r="K13" s="40"/>
      <c r="L13" s="40"/>
      <c r="M13" s="40"/>
      <c r="N13" s="40"/>
      <c r="O13" s="40"/>
      <c r="P13" s="40"/>
      <c r="Q13" s="9"/>
      <c r="R13" s="41">
        <f t="shared" si="0"/>
        <v>646916</v>
      </c>
      <c r="S13" s="43"/>
    </row>
    <row r="14" spans="1:19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1"/>
        <v>646916</v>
      </c>
      <c r="F14" s="9">
        <f t="shared" si="2"/>
        <v>8345</v>
      </c>
      <c r="G14" s="9">
        <f t="shared" si="3"/>
        <v>655261</v>
      </c>
      <c r="H14" s="40"/>
      <c r="I14" s="40"/>
      <c r="J14" s="40"/>
      <c r="K14" s="40"/>
      <c r="L14" s="40"/>
      <c r="M14" s="40"/>
      <c r="N14" s="40"/>
      <c r="O14" s="40"/>
      <c r="P14" s="40"/>
      <c r="Q14" s="9"/>
      <c r="R14" s="41">
        <f t="shared" si="0"/>
        <v>646916</v>
      </c>
      <c r="S14" s="42"/>
    </row>
    <row r="15" spans="1:19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1"/>
        <v>646916</v>
      </c>
      <c r="F15" s="9">
        <f t="shared" si="2"/>
        <v>8345</v>
      </c>
      <c r="G15" s="9">
        <f t="shared" si="3"/>
        <v>655261</v>
      </c>
      <c r="H15" s="40"/>
      <c r="I15" s="40"/>
      <c r="J15" s="40"/>
      <c r="K15" s="40"/>
      <c r="L15" s="40"/>
      <c r="M15" s="40"/>
      <c r="N15" s="40"/>
      <c r="O15" s="40"/>
      <c r="P15" s="40"/>
      <c r="Q15" s="9"/>
      <c r="R15" s="41">
        <f t="shared" si="0"/>
        <v>646916</v>
      </c>
      <c r="S15" s="43"/>
    </row>
    <row r="16" spans="1:19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1"/>
        <v>646916</v>
      </c>
      <c r="F16" s="9">
        <f t="shared" si="2"/>
        <v>8345</v>
      </c>
      <c r="G16" s="9">
        <f t="shared" si="3"/>
        <v>655261</v>
      </c>
      <c r="H16" s="40"/>
      <c r="I16" s="40"/>
      <c r="J16" s="40"/>
      <c r="K16" s="40"/>
      <c r="L16" s="40"/>
      <c r="M16" s="40"/>
      <c r="N16" s="40"/>
      <c r="O16" s="40"/>
      <c r="P16" s="40"/>
      <c r="Q16" s="9"/>
      <c r="R16" s="41">
        <f t="shared" si="0"/>
        <v>646916</v>
      </c>
      <c r="S16" s="43"/>
    </row>
    <row r="17" spans="1:19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1"/>
        <v>646916</v>
      </c>
      <c r="F17" s="9">
        <f t="shared" si="2"/>
        <v>8345</v>
      </c>
      <c r="G17" s="9">
        <f t="shared" si="3"/>
        <v>655261</v>
      </c>
      <c r="H17" s="40"/>
      <c r="I17" s="40"/>
      <c r="J17" s="40"/>
      <c r="K17" s="40"/>
      <c r="L17" s="40"/>
      <c r="M17" s="40"/>
      <c r="N17" s="40"/>
      <c r="O17" s="40"/>
      <c r="P17" s="40"/>
      <c r="Q17" s="9"/>
      <c r="R17" s="41">
        <f t="shared" si="0"/>
        <v>646916</v>
      </c>
      <c r="S17" s="42"/>
    </row>
    <row r="18" spans="1:19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1"/>
        <v>646916</v>
      </c>
      <c r="F18" s="9">
        <f t="shared" si="2"/>
        <v>8345</v>
      </c>
      <c r="G18" s="9">
        <f t="shared" si="3"/>
        <v>655261</v>
      </c>
      <c r="H18" s="40"/>
      <c r="I18" s="40"/>
      <c r="J18" s="40"/>
      <c r="K18" s="40"/>
      <c r="L18" s="40"/>
      <c r="M18" s="40"/>
      <c r="N18" s="40"/>
      <c r="O18" s="40"/>
      <c r="P18" s="40"/>
      <c r="Q18" s="9"/>
      <c r="R18" s="41">
        <f t="shared" si="0"/>
        <v>646916</v>
      </c>
      <c r="S18" s="43"/>
    </row>
    <row r="19" spans="1:19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1"/>
        <v>646916</v>
      </c>
      <c r="F19" s="9">
        <f>ROUND(E19*1.29%,0)</f>
        <v>8345</v>
      </c>
      <c r="G19" s="9">
        <f t="shared" si="3"/>
        <v>655261</v>
      </c>
      <c r="H19" s="40"/>
      <c r="I19" s="40"/>
      <c r="J19" s="40"/>
      <c r="K19" s="40"/>
      <c r="L19" s="40"/>
      <c r="M19" s="40"/>
      <c r="N19" s="40"/>
      <c r="O19" s="40"/>
      <c r="P19" s="40"/>
      <c r="Q19" s="9"/>
      <c r="R19" s="41">
        <f t="shared" si="0"/>
        <v>646916</v>
      </c>
      <c r="S19" s="43"/>
    </row>
    <row r="20" spans="1:19" s="10" customFormat="1" ht="27.75" customHeight="1" x14ac:dyDescent="0.2">
      <c r="C20" s="52" t="s">
        <v>6</v>
      </c>
      <c r="D20" s="53"/>
      <c r="E20" s="11">
        <f>SUM(E12:E19)</f>
        <v>5175328</v>
      </c>
      <c r="F20" s="11">
        <f>SUM(F12:F19)</f>
        <v>66760</v>
      </c>
      <c r="G20" s="11">
        <f>SUM(G12:G19)</f>
        <v>5242088</v>
      </c>
      <c r="H20" s="11"/>
      <c r="I20" s="11">
        <f>SUM(I12:I19)</f>
        <v>59434</v>
      </c>
      <c r="J20" s="11"/>
      <c r="K20" s="11">
        <f>SUM(K12:K19)</f>
        <v>74007</v>
      </c>
      <c r="L20" s="11"/>
      <c r="M20" s="11">
        <f t="shared" ref="M20:Q20" si="4">SUM(M12:M19)</f>
        <v>45284</v>
      </c>
      <c r="N20" s="11">
        <f t="shared" si="4"/>
        <v>100000</v>
      </c>
      <c r="O20" s="11">
        <f t="shared" si="4"/>
        <v>8151</v>
      </c>
      <c r="P20" s="11">
        <f t="shared" si="4"/>
        <v>286876</v>
      </c>
      <c r="Q20" s="11">
        <f t="shared" si="4"/>
        <v>0</v>
      </c>
      <c r="R20" s="11" t="s">
        <v>46</v>
      </c>
      <c r="S20" s="44"/>
    </row>
    <row r="21" spans="1:19" s="10" customFormat="1" x14ac:dyDescent="0.2">
      <c r="B21" s="12"/>
      <c r="C21" s="4"/>
      <c r="D21" s="4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R21" s="41">
        <f>E20-(Q20+P20)</f>
        <v>4888452</v>
      </c>
    </row>
  </sheetData>
  <mergeCells count="24">
    <mergeCell ref="A1:C1"/>
    <mergeCell ref="A3:S3"/>
    <mergeCell ref="A4:S4"/>
    <mergeCell ref="A5:S5"/>
    <mergeCell ref="A7:B7"/>
    <mergeCell ref="C7:D7"/>
    <mergeCell ref="J10:K10"/>
    <mergeCell ref="L10:M10"/>
    <mergeCell ref="A8:B8"/>
    <mergeCell ref="C8:D8"/>
    <mergeCell ref="A10:A11"/>
    <mergeCell ref="B10:B11"/>
    <mergeCell ref="C10:C11"/>
    <mergeCell ref="D10:D11"/>
    <mergeCell ref="C20:D20"/>
    <mergeCell ref="E10:E11"/>
    <mergeCell ref="F10:F11"/>
    <mergeCell ref="G10:G11"/>
    <mergeCell ref="H10:I10"/>
    <mergeCell ref="O10:O11"/>
    <mergeCell ref="P10:P11"/>
    <mergeCell ref="Q10:Q11"/>
    <mergeCell ref="R10:R11"/>
    <mergeCell ref="S10:S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FEB</vt:lpstr>
      <vt:lpstr>MAR</vt:lpstr>
      <vt:lpstr>ABRIL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2014-05-06T17:34:54Z</dcterms:modified>
</cp:coreProperties>
</file>